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95" windowWidth="15480" windowHeight="3435" tabRatio="932" activeTab="0"/>
  </bookViews>
  <sheets>
    <sheet name="表紙" sheetId="1" r:id="rId1"/>
    <sheet name="次第" sheetId="2" r:id="rId2"/>
    <sheet name="議案第１号" sheetId="3" r:id="rId3"/>
    <sheet name="議案第２号（決算報告書表紙）H26" sheetId="4" r:id="rId4"/>
    <sheet name="収支決算書H26" sheetId="5" r:id="rId5"/>
    <sheet name="ＢＳ・ＰＬ H26" sheetId="6" r:id="rId6"/>
    <sheet name="歳入 H26" sheetId="7" r:id="rId7"/>
    <sheet name="歳出　H26" sheetId="8" r:id="rId8"/>
    <sheet name="監査報告書" sheetId="9" r:id="rId9"/>
    <sheet name="議案第３号" sheetId="10" r:id="rId10"/>
    <sheet name="議案第４号" sheetId="11" r:id="rId11"/>
    <sheet name="議案第５" sheetId="12" r:id="rId12"/>
    <sheet name="講演会①" sheetId="13" r:id="rId13"/>
    <sheet name="講演会②" sheetId="14" r:id="rId14"/>
  </sheets>
  <definedNames>
    <definedName name="_xlnm.Print_Area" localSheetId="5">'ＢＳ・ＰＬ H26'!$A$1:$G$38</definedName>
    <definedName name="_xlnm.Print_Area" localSheetId="9">'議案第３号'!$A$1:$J$56</definedName>
    <definedName name="_xlnm.Print_Area" localSheetId="10">'議案第４号'!$A:$E</definedName>
    <definedName name="_xlnm.Print_Area" localSheetId="4">'収支決算書H26'!$A:$F</definedName>
  </definedNames>
  <calcPr fullCalcOnLoad="1"/>
</workbook>
</file>

<file path=xl/comments11.xml><?xml version="1.0" encoding="utf-8"?>
<comments xmlns="http://schemas.openxmlformats.org/spreadsheetml/2006/main">
  <authors>
    <author>kei</author>
  </authors>
  <commentList>
    <comment ref="D15" authorId="0">
      <text>
        <r>
          <rPr>
            <b/>
            <sz val="9"/>
            <rFont val="ＭＳ Ｐゴシック"/>
            <family val="3"/>
          </rPr>
          <t>15人*@5,000(懇親会）＋50,000（バス代）を2回実施</t>
        </r>
      </text>
    </comment>
    <comment ref="D7" authorId="0">
      <text>
        <r>
          <rPr>
            <b/>
            <sz val="9"/>
            <rFont val="ＭＳ Ｐゴシック"/>
            <family val="3"/>
          </rPr>
          <t>15人*2回*@5,000（懇親会）</t>
        </r>
      </text>
    </comment>
  </commentList>
</comments>
</file>

<file path=xl/sharedStrings.xml><?xml version="1.0" encoding="utf-8"?>
<sst xmlns="http://schemas.openxmlformats.org/spreadsheetml/2006/main" count="226" uniqueCount="133">
  <si>
    <t>氏　　名</t>
  </si>
  <si>
    <t>備　　　考</t>
  </si>
  <si>
    <t>鎌　田　　　悟</t>
  </si>
  <si>
    <t>松　永　正　浩</t>
  </si>
  <si>
    <t>谷　村　久　興</t>
  </si>
  <si>
    <t>加　藤　清　輝</t>
  </si>
  <si>
    <t>庄　子　哲　雄</t>
  </si>
  <si>
    <t>秋田県立大学　システム科学技術学部　准教授</t>
  </si>
  <si>
    <t>議案第５号</t>
  </si>
  <si>
    <t>役員人事（案）</t>
  </si>
  <si>
    <t>監　事</t>
  </si>
  <si>
    <t>支部長</t>
  </si>
  <si>
    <t>副支部長</t>
  </si>
  <si>
    <t>幹　事</t>
  </si>
  <si>
    <t>議案第２号</t>
  </si>
  <si>
    <t>決算報告書（案）</t>
  </si>
  <si>
    <t>日本設備管理学会東北支部</t>
  </si>
  <si>
    <t>収入</t>
  </si>
  <si>
    <t>科　目</t>
  </si>
  <si>
    <t>予算額</t>
  </si>
  <si>
    <t>決算額</t>
  </si>
  <si>
    <t>備　　考</t>
  </si>
  <si>
    <t>支部運営費収入</t>
  </si>
  <si>
    <t>事業収入</t>
  </si>
  <si>
    <t>前年度繰越金</t>
  </si>
  <si>
    <t>雑収入</t>
  </si>
  <si>
    <t>預金利子</t>
  </si>
  <si>
    <t>計</t>
  </si>
  <si>
    <t>支出</t>
  </si>
  <si>
    <t>総会費</t>
  </si>
  <si>
    <t>支部総会費用（5月度）</t>
  </si>
  <si>
    <t>工場見学会費</t>
  </si>
  <si>
    <t>講演会費</t>
  </si>
  <si>
    <t>講演会１回／総会費に含む</t>
  </si>
  <si>
    <t>事務管理費</t>
  </si>
  <si>
    <t>翌年度繰越金</t>
  </si>
  <si>
    <t>・貸借対照表</t>
  </si>
  <si>
    <t>勘定科目</t>
  </si>
  <si>
    <t>金額</t>
  </si>
  <si>
    <t>摘要</t>
  </si>
  <si>
    <t>資産合計</t>
  </si>
  <si>
    <t>普通預金</t>
  </si>
  <si>
    <t>正味財産合計</t>
  </si>
  <si>
    <t>繰越正味財産</t>
  </si>
  <si>
    <t>（うち当期収支差額）</t>
  </si>
  <si>
    <t>・正味財産増減計算書</t>
  </si>
  <si>
    <t>Ⅰ増加原因の部</t>
  </si>
  <si>
    <t>決算</t>
  </si>
  <si>
    <t>予算</t>
  </si>
  <si>
    <t>（１）事業収入</t>
  </si>
  <si>
    <t>　支部交付金収入</t>
  </si>
  <si>
    <t>（２）事業外収入</t>
  </si>
  <si>
    <t>　前年度繰越金</t>
  </si>
  <si>
    <t>　受取利息</t>
  </si>
  <si>
    <t>合計</t>
  </si>
  <si>
    <t>Ⅱ減少要因の部</t>
  </si>
  <si>
    <t>（１）事業支出</t>
  </si>
  <si>
    <t>　総会支出</t>
  </si>
  <si>
    <t>（２）一般事業支出</t>
  </si>
  <si>
    <t>　見学会支出</t>
  </si>
  <si>
    <t>　講演会支出</t>
  </si>
  <si>
    <t>（３）事務管理費</t>
  </si>
  <si>
    <t>　通信費他</t>
  </si>
  <si>
    <t>（４）事業外支出</t>
  </si>
  <si>
    <t>　翌年度繰越金</t>
  </si>
  <si>
    <t>当期正味財産増加額</t>
  </si>
  <si>
    <t>前期繰越正味財産</t>
  </si>
  <si>
    <t>期末正味財産合計額</t>
  </si>
  <si>
    <t>○収入内訳簿</t>
  </si>
  <si>
    <t>１．支部運営費収入</t>
  </si>
  <si>
    <t>調定</t>
  </si>
  <si>
    <t>入金額</t>
  </si>
  <si>
    <t>備考</t>
  </si>
  <si>
    <t>起案日</t>
  </si>
  <si>
    <t>決裁日</t>
  </si>
  <si>
    <t>施行日</t>
  </si>
  <si>
    <t>本部からの交付金</t>
  </si>
  <si>
    <t>２．事業収入</t>
  </si>
  <si>
    <t>３．前年度繰越金</t>
  </si>
  <si>
    <t>４．雑収入</t>
  </si>
  <si>
    <t>収入計</t>
  </si>
  <si>
    <t>○支出内訳簿</t>
  </si>
  <si>
    <t>１．総会費</t>
  </si>
  <si>
    <t>負担行為及び支出命令</t>
  </si>
  <si>
    <t>支出額</t>
  </si>
  <si>
    <t>２．工場見学会費</t>
  </si>
  <si>
    <t>３．講演会費</t>
  </si>
  <si>
    <t>４．事務管理費</t>
  </si>
  <si>
    <t>５．翌年度繰越金</t>
  </si>
  <si>
    <t>支出計</t>
  </si>
  <si>
    <t>代議員</t>
  </si>
  <si>
    <t>谷村電気精機（株）代表取締役会長</t>
  </si>
  <si>
    <t>ＴＤＫ（株）　マグネティクスＢ．Ｇｒｐ　部長</t>
  </si>
  <si>
    <t>議案第４号</t>
  </si>
  <si>
    <t>学会本部からの交付金</t>
  </si>
  <si>
    <t>懇親会等参加者負担金</t>
  </si>
  <si>
    <t>昨年度実績より（総会後の懇親会費用含む）</t>
  </si>
  <si>
    <t>事務費</t>
  </si>
  <si>
    <t>備品購入代、通信費等</t>
  </si>
  <si>
    <t>○</t>
  </si>
  <si>
    <t>嶋　崎　真　仁</t>
  </si>
  <si>
    <t>　懇親会参加費用</t>
  </si>
  <si>
    <t>　借入金</t>
  </si>
  <si>
    <t>懇親会費、バス代等</t>
  </si>
  <si>
    <t>（株）東北フジクラ　センサ部センサ技術グループ</t>
  </si>
  <si>
    <t>東北大学　未来科学技術共同研究センター　教授</t>
  </si>
  <si>
    <t>秋田県産業技術センター　所長</t>
  </si>
  <si>
    <t>任期：平成２７年４月１日～平成２９年３月３１日</t>
  </si>
  <si>
    <t>佐　々　木　信</t>
  </si>
  <si>
    <t>ＴＤＫ（株）　生産本部　モノづくりセンター</t>
  </si>
  <si>
    <t>（株）秋田銀行　取締役執行役員　地域サポート部長</t>
  </si>
  <si>
    <t>事務局</t>
  </si>
  <si>
    <t>高　橋　弘　毅</t>
  </si>
  <si>
    <t>秋田県産業技術センター　技術イノベーション部</t>
  </si>
  <si>
    <t>荒川工業（自動車部品）／専務　杉谷　・・・中産連　樋口</t>
  </si>
  <si>
    <t>航空機関連工場見学（2次ベンダー）　・・・高橋さん</t>
  </si>
  <si>
    <t>東北フジクラ　加藤さん幹事</t>
  </si>
  <si>
    <t>平成２６年４月  １日から</t>
  </si>
  <si>
    <t>平成２７年３月３１日まで</t>
  </si>
  <si>
    <t>平成２６年度収支決算書（案）</t>
  </si>
  <si>
    <t>学会本部からの交付金</t>
  </si>
  <si>
    <t>総会・企業視察会ネットワーキング参加費用代</t>
  </si>
  <si>
    <t>9月度工場見学会費用
（貸切バス代、お土産代、ネットワーキング代）</t>
  </si>
  <si>
    <t xml:space="preserve">  共催事業費</t>
  </si>
  <si>
    <t>5/15ネットワーキング参加費用（\4,000×7人）</t>
  </si>
  <si>
    <t>9/8ネットワーキング参加費用（\5,000×8人）</t>
  </si>
  <si>
    <t>講師謝金及びネットワーキング</t>
  </si>
  <si>
    <t>9月度 工場見学会貸切バス代</t>
  </si>
  <si>
    <t>9/7見学工場へのお土産代（4社×\1,900）</t>
  </si>
  <si>
    <t>9/8ネットワーキング</t>
  </si>
  <si>
    <t>平成２７年度収支予算（案）</t>
  </si>
  <si>
    <t>総会費に含む</t>
  </si>
  <si>
    <t>土　谷　真　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</si>
</sst>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;;;"/>
    <numFmt numFmtId="179" formatCode="mmm\-yyyy"/>
    <numFmt numFmtId="180" formatCode="#,##0;&quot;△ &quot;#,##0"/>
    <numFmt numFmtId="181" formatCode="0;&quot;△ &quot;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2"/>
      <name val="ＭＳ ゴシック"/>
      <family val="3"/>
    </font>
    <font>
      <sz val="10.5"/>
      <name val="ＭＳ Ｐゴシック"/>
      <family val="3"/>
    </font>
    <font>
      <sz val="11"/>
      <color indexed="1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56" fontId="2" fillId="0" borderId="10" xfId="0" applyNumberFormat="1" applyFont="1" applyBorder="1" applyAlignment="1">
      <alignment vertical="center" wrapText="1"/>
    </xf>
    <xf numFmtId="177" fontId="2" fillId="0" borderId="0" xfId="0" applyNumberFormat="1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0" xfId="49" applyNumberFormat="1" applyFont="1" applyFill="1" applyBorder="1" applyAlignment="1">
      <alignment vertical="center"/>
    </xf>
    <xf numFmtId="177" fontId="2" fillId="0" borderId="10" xfId="49" applyNumberFormat="1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vertical="center"/>
    </xf>
    <xf numFmtId="38" fontId="2" fillId="0" borderId="10" xfId="49" applyFont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/>
    </xf>
    <xf numFmtId="5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 quotePrefix="1">
      <alignment vertical="center"/>
    </xf>
    <xf numFmtId="0" fontId="6" fillId="0" borderId="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5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57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8</xdr:col>
      <xdr:colOff>647700</xdr:colOff>
      <xdr:row>55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104775"/>
          <a:ext cx="6000750" cy="946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日本設備管理学会東北支部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平成２７年度定例総会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２９日（金）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秋田県立大学本荘キャンパス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8</xdr:col>
      <xdr:colOff>657225</xdr:colOff>
      <xdr:row>55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95250"/>
          <a:ext cx="6019800" cy="942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日本設備管理学会東北支部定例総会・講演会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平成２７年５月２９日（金）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秋田県立大学本荘キャンパス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次　　　第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１．開会（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１５：５０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２．挨拶（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１５：５０～１５：５５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日本設備管理学会東北支部支部長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嶋　崎　真　仁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３．総会（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１５：５５～１６：０５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　議長選出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　議事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議案第１号　平成２６年度事業報告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議案第２号　平成２６年度収支決算（案）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議案第３号　平成２７年度事業計画（案）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議案第４号　平成２７年度収支予算（案）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議案第５号　役員人事（案）について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　その他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（休憩：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１６：０５～１６：１０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４．講演（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１６：１０～１７：４０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①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「水素エネルギーについて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仮題）」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秋田県産業技術センター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所長　　鎌田　悟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・・・・１６：１０～１６：５５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②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TDK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のモノづくり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について（仮題）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TDK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（株）モノづくり伝承塾　塾長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加藤　富夫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・・・・１６：５５～１７：４０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５．閉会（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１７：４５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　　　バス移動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６．懇親会（１８：３０～２０：００）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552450</xdr:colOff>
      <xdr:row>58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19050"/>
          <a:ext cx="6715125" cy="1002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議案第１号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平成２６年度事業報告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１．会議関係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○支部総会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日　時：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年５月１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）１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０～１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場　所：秋田県立大学　本荘キャンパス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出席者：８名（他、委任状出席１２名）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①議事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第１号議案　平成２５年度事業報告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第２号議案　平成２５年度収支決算（案）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第３号議案　平成２６年度事業計画（案）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第４号議案　平成２６年度収支予算（案）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第５号議案　役員改選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②講演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「バランスロボット等の研究事例（仮題）」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機械知能システム学科　斎藤　敬　准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「空気圧人工筋肉について（仮題）」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機械知能システム学科　齋藤　直樹　准教授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○支部役員会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　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９月、１０月　　計４回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所：　秋田県立大学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本荘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キャンパス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２．事業関係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（１）支部事業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○企業視察会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　程：平成２６年９月８日（月）～９日（月）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場　所：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岩手東芝エレクトロニクス（株）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（株）薄衣電解工業北上工場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東北日発（株）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ケミコン岩手（株）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参加者：１４名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（２）本部事業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５月２９日（木）　　日本設備管理学会平成２６年度春季研究発表大会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～３０日（金）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於）早稲田大学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１１月１１日（火）　　日本設備管理学会平成２６年度秋季研究発表大会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於）秋田県立大学本荘キャンパス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１２日（水）　　工場見学会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於）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TDK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由利本荘　矢島工場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（３）協賛事業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          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日本プラントメンテナンス協会東北地区大会（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日、北上市）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秋田県立大学「ベンチャービジネス論」（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QC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サークル秋田地区大会（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秋田県立大学「地域の明日を考える」大学セミナー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日＆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10</xdr:col>
      <xdr:colOff>581025</xdr:colOff>
      <xdr:row>61</xdr:row>
      <xdr:rowOff>133350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372350" cy="1053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9</xdr:col>
      <xdr:colOff>523875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104775"/>
          <a:ext cx="6638925" cy="932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議案第３号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平成２７年度事業計画（案）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１．東北支部方針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○「ものづくりにおける理論と実践の融合」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ものづくりを実践している企業の経営的成果を獲得するために、産・学・官のメンバーが協業し、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設備管理における知識・技術・技能の革新を目指す。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○「偉大なる下請け」を目指す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不良ゼロのものづくりを実現し、品質向上、コストダウンに努め、提案型の企業になる。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２．活動プラン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（１）支部事業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１．講演会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回程度開催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平成２７年５月開催予定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２．工場見学会　　　２回程度開催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平成２７年７月＆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月開催予定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（２）支部会議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１．支部総会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日時：　　平成２７年５月２９日（金）　１５：５０～１７：４０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場所：　　秋田県立大学　本荘キャンパス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２．支部役員会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日時：　　平成２７年４月　、７月、１１月、平成２８年３月開催予定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場所：　　秋田県立大学　本荘キャンパス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（３）協賛事業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４月１０日　　　　　秋田県立大学「ベンチャービジネス論」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～７月２４日　　（毎週金曜日）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１８日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日本プラントメンテナンス協会　東北地区大会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（フォレスト仙台）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６月１２日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QC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サークル発表大会（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秋田県森林学習交流館）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２月中旬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秋田県立大学「地域の明日を考える」大学セミナー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（４）本部事業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　４日（木）　　日本設備管理学会平成２７年度春季研究発表大会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～５日（金）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於）早稲田大学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未定　　　　　　　日本設備管理学会平成２７年度秋季研究発表大会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8</xdr:col>
      <xdr:colOff>628650</xdr:colOff>
      <xdr:row>40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95250"/>
          <a:ext cx="6057900" cy="690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講演①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「水素エネルギーについて（仮題）」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秋田県産業技術センター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所長　　鎌田　悟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メモ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171450</xdr:colOff>
      <xdr:row>6</xdr:row>
      <xdr:rowOff>85725</xdr:rowOff>
    </xdr:from>
    <xdr:to>
      <xdr:col>8</xdr:col>
      <xdr:colOff>333375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71450" y="111442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8</xdr:col>
      <xdr:colOff>628650</xdr:colOff>
      <xdr:row>40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95250"/>
          <a:ext cx="6057900" cy="690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講演②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TDK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のモノづくりについて（仮題）」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TDK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（株）モノづくり伝承塾　塾長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加藤　富夫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メモ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171450</xdr:colOff>
      <xdr:row>6</xdr:row>
      <xdr:rowOff>85725</xdr:rowOff>
    </xdr:from>
    <xdr:to>
      <xdr:col>8</xdr:col>
      <xdr:colOff>333375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71450" y="111442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49" sqref="L49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8:K21"/>
  <sheetViews>
    <sheetView zoomScalePageLayoutView="0" workbookViewId="0" topLeftCell="A1">
      <selection activeCell="K26" sqref="K26"/>
    </sheetView>
  </sheetViews>
  <sheetFormatPr defaultColWidth="9.00390625" defaultRowHeight="13.5"/>
  <cols>
    <col min="11" max="11" width="50.125" style="0" customWidth="1"/>
  </cols>
  <sheetData>
    <row r="18" ht="13.5">
      <c r="K18" t="s">
        <v>72</v>
      </c>
    </row>
    <row r="19" ht="13.5" customHeight="1">
      <c r="K19" s="60" t="s">
        <v>114</v>
      </c>
    </row>
    <row r="20" ht="13.5">
      <c r="K20" t="s">
        <v>115</v>
      </c>
    </row>
    <row r="21" ht="13.5">
      <c r="K21" t="s">
        <v>116</v>
      </c>
    </row>
  </sheetData>
  <sheetProtection/>
  <printOptions/>
  <pageMargins left="0.75" right="0.2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4.25390625" style="16" customWidth="1"/>
    <col min="2" max="2" width="3.125" style="16" customWidth="1"/>
    <col min="3" max="3" width="19.75390625" style="16" customWidth="1"/>
    <col min="4" max="4" width="15.375" style="16" customWidth="1"/>
    <col min="5" max="5" width="45.125" style="16" customWidth="1"/>
    <col min="6" max="16384" width="9.00390625" style="16" customWidth="1"/>
  </cols>
  <sheetData>
    <row r="1" ht="14.25">
      <c r="B1" s="16" t="s">
        <v>93</v>
      </c>
    </row>
    <row r="2" ht="14.25"/>
    <row r="3" spans="2:5" ht="27" customHeight="1">
      <c r="B3" s="64" t="s">
        <v>130</v>
      </c>
      <c r="C3" s="64"/>
      <c r="D3" s="64"/>
      <c r="E3" s="64"/>
    </row>
    <row r="4" ht="27" customHeight="1">
      <c r="B4" s="16" t="s">
        <v>17</v>
      </c>
    </row>
    <row r="5" spans="2:5" ht="27" customHeight="1">
      <c r="B5" s="17"/>
      <c r="C5" s="18" t="s">
        <v>18</v>
      </c>
      <c r="D5" s="19" t="s">
        <v>19</v>
      </c>
      <c r="E5" s="19" t="s">
        <v>21</v>
      </c>
    </row>
    <row r="6" spans="2:5" ht="27" customHeight="1">
      <c r="B6" s="17">
        <v>1</v>
      </c>
      <c r="C6" s="20" t="s">
        <v>22</v>
      </c>
      <c r="D6" s="21">
        <v>100000</v>
      </c>
      <c r="E6" s="22" t="s">
        <v>94</v>
      </c>
    </row>
    <row r="7" spans="2:5" ht="27" customHeight="1">
      <c r="B7" s="17">
        <v>2</v>
      </c>
      <c r="C7" s="20" t="s">
        <v>23</v>
      </c>
      <c r="D7" s="21">
        <v>150000</v>
      </c>
      <c r="E7" s="22" t="s">
        <v>95</v>
      </c>
    </row>
    <row r="8" spans="2:5" ht="27" customHeight="1">
      <c r="B8" s="17">
        <v>3</v>
      </c>
      <c r="C8" s="20" t="s">
        <v>24</v>
      </c>
      <c r="D8" s="21">
        <v>82492</v>
      </c>
      <c r="E8" s="22"/>
    </row>
    <row r="9" spans="2:5" ht="27" customHeight="1">
      <c r="B9" s="17">
        <v>4</v>
      </c>
      <c r="C9" s="20" t="s">
        <v>25</v>
      </c>
      <c r="D9" s="21">
        <v>20</v>
      </c>
      <c r="E9" s="22" t="s">
        <v>26</v>
      </c>
    </row>
    <row r="10" spans="2:5" ht="27" customHeight="1">
      <c r="B10" s="17"/>
      <c r="C10" s="18" t="s">
        <v>27</v>
      </c>
      <c r="D10" s="21">
        <f>SUM(D6:D9)</f>
        <v>332512</v>
      </c>
      <c r="E10" s="22"/>
    </row>
    <row r="11" spans="3:4" ht="15" customHeight="1">
      <c r="C11" s="24"/>
      <c r="D11" s="25"/>
    </row>
    <row r="12" spans="2:4" ht="27" customHeight="1">
      <c r="B12" s="16" t="s">
        <v>28</v>
      </c>
      <c r="C12" s="24"/>
      <c r="D12" s="25"/>
    </row>
    <row r="13" spans="2:5" ht="27" customHeight="1">
      <c r="B13" s="17"/>
      <c r="C13" s="18" t="s">
        <v>18</v>
      </c>
      <c r="D13" s="26" t="s">
        <v>19</v>
      </c>
      <c r="E13" s="19" t="s">
        <v>21</v>
      </c>
    </row>
    <row r="14" spans="2:7" ht="27" customHeight="1">
      <c r="B14" s="17">
        <v>1</v>
      </c>
      <c r="C14" s="20" t="s">
        <v>29</v>
      </c>
      <c r="D14" s="27">
        <v>60000</v>
      </c>
      <c r="E14" s="48" t="s">
        <v>96</v>
      </c>
      <c r="G14" s="25"/>
    </row>
    <row r="15" spans="2:5" ht="27" customHeight="1">
      <c r="B15" s="17">
        <v>2</v>
      </c>
      <c r="C15" s="20" t="s">
        <v>31</v>
      </c>
      <c r="D15" s="27">
        <v>250000</v>
      </c>
      <c r="E15" s="49" t="s">
        <v>103</v>
      </c>
    </row>
    <row r="16" spans="2:5" ht="27" customHeight="1">
      <c r="B16" s="17">
        <v>3</v>
      </c>
      <c r="C16" s="20" t="s">
        <v>32</v>
      </c>
      <c r="D16" s="27">
        <v>0</v>
      </c>
      <c r="E16" s="49" t="s">
        <v>131</v>
      </c>
    </row>
    <row r="17" spans="2:5" ht="27" customHeight="1">
      <c r="B17" s="17">
        <v>4</v>
      </c>
      <c r="C17" s="20" t="s">
        <v>97</v>
      </c>
      <c r="D17" s="27">
        <v>22512</v>
      </c>
      <c r="E17" s="22" t="s">
        <v>98</v>
      </c>
    </row>
    <row r="18" spans="2:5" ht="27" customHeight="1">
      <c r="B18" s="17">
        <v>5</v>
      </c>
      <c r="C18" s="20" t="s">
        <v>35</v>
      </c>
      <c r="D18" s="27">
        <v>0</v>
      </c>
      <c r="E18" s="22"/>
    </row>
    <row r="19" spans="2:5" ht="27" customHeight="1">
      <c r="B19" s="17"/>
      <c r="C19" s="18" t="s">
        <v>27</v>
      </c>
      <c r="D19" s="21">
        <f>SUM(D14:D18)</f>
        <v>332512</v>
      </c>
      <c r="E19" s="22"/>
    </row>
    <row r="20" ht="27" customHeight="1"/>
    <row r="21" ht="14.25">
      <c r="D21" s="25"/>
    </row>
  </sheetData>
  <sheetProtection/>
  <mergeCells count="1">
    <mergeCell ref="B3:E3"/>
  </mergeCells>
  <printOptions/>
  <pageMargins left="0.61" right="0.75" top="0.66" bottom="1" header="0.512" footer="0.512"/>
  <pageSetup cellComments="asDisplayed"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9.50390625" style="1" customWidth="1"/>
    <col min="2" max="2" width="8.625" style="1" customWidth="1"/>
    <col min="3" max="3" width="21.00390625" style="1" customWidth="1"/>
    <col min="4" max="4" width="56.00390625" style="1" customWidth="1"/>
    <col min="5" max="16384" width="9.00390625" style="1" customWidth="1"/>
  </cols>
  <sheetData>
    <row r="1" spans="1:4" ht="14.25">
      <c r="A1" s="1" t="s">
        <v>8</v>
      </c>
      <c r="C1" s="2"/>
      <c r="D1" s="2"/>
    </row>
    <row r="2" spans="3:4" ht="14.25">
      <c r="C2" s="2"/>
      <c r="D2" s="2"/>
    </row>
    <row r="3" spans="1:4" ht="14.25">
      <c r="A3" s="75" t="s">
        <v>9</v>
      </c>
      <c r="B3" s="75"/>
      <c r="C3" s="75"/>
      <c r="D3" s="75"/>
    </row>
    <row r="4" spans="1:4" ht="16.5" customHeight="1">
      <c r="A4" s="3"/>
      <c r="B4" s="3"/>
      <c r="C4" s="3"/>
      <c r="D4" s="3"/>
    </row>
    <row r="5" spans="1:4" ht="26.25" customHeight="1">
      <c r="A5" s="2"/>
      <c r="B5" s="2"/>
      <c r="C5" s="2"/>
      <c r="D5" s="4" t="s">
        <v>107</v>
      </c>
    </row>
    <row r="6" spans="1:4" ht="26.25" customHeight="1">
      <c r="A6" s="5"/>
      <c r="B6" s="5" t="s">
        <v>90</v>
      </c>
      <c r="C6" s="5" t="s">
        <v>0</v>
      </c>
      <c r="D6" s="5" t="s">
        <v>1</v>
      </c>
    </row>
    <row r="7" spans="1:4" ht="55.5" customHeight="1">
      <c r="A7" s="5" t="s">
        <v>11</v>
      </c>
      <c r="B7" s="5" t="s">
        <v>99</v>
      </c>
      <c r="C7" s="5" t="s">
        <v>100</v>
      </c>
      <c r="D7" s="6" t="s">
        <v>7</v>
      </c>
    </row>
    <row r="8" spans="1:6" ht="55.5" customHeight="1">
      <c r="A8" s="5" t="s">
        <v>12</v>
      </c>
      <c r="B8" s="5" t="s">
        <v>99</v>
      </c>
      <c r="C8" s="5" t="s">
        <v>3</v>
      </c>
      <c r="D8" s="6" t="s">
        <v>92</v>
      </c>
      <c r="E8" s="3"/>
      <c r="F8" s="50"/>
    </row>
    <row r="9" spans="1:4" ht="55.5" customHeight="1">
      <c r="A9" s="5" t="s">
        <v>13</v>
      </c>
      <c r="B9" s="5"/>
      <c r="C9" s="5" t="s">
        <v>2</v>
      </c>
      <c r="D9" s="6" t="s">
        <v>106</v>
      </c>
    </row>
    <row r="10" spans="1:4" ht="55.5" customHeight="1">
      <c r="A10" s="5" t="s">
        <v>13</v>
      </c>
      <c r="B10" s="5"/>
      <c r="C10" s="5" t="s">
        <v>4</v>
      </c>
      <c r="D10" s="6" t="s">
        <v>91</v>
      </c>
    </row>
    <row r="11" spans="1:4" ht="55.5" customHeight="1">
      <c r="A11" s="5" t="s">
        <v>13</v>
      </c>
      <c r="B11" s="5"/>
      <c r="C11" s="5" t="s">
        <v>6</v>
      </c>
      <c r="D11" s="6" t="s">
        <v>105</v>
      </c>
    </row>
    <row r="12" spans="1:4" ht="55.5" customHeight="1">
      <c r="A12" s="5" t="s">
        <v>13</v>
      </c>
      <c r="B12" s="5"/>
      <c r="C12" s="5" t="s">
        <v>5</v>
      </c>
      <c r="D12" s="47" t="s">
        <v>104</v>
      </c>
    </row>
    <row r="13" spans="1:4" ht="55.5" customHeight="1">
      <c r="A13" s="5" t="s">
        <v>13</v>
      </c>
      <c r="B13" s="5" t="s">
        <v>99</v>
      </c>
      <c r="C13" s="5" t="s">
        <v>108</v>
      </c>
      <c r="D13" s="6" t="s">
        <v>109</v>
      </c>
    </row>
    <row r="14" spans="1:4" ht="55.5" customHeight="1">
      <c r="A14" s="5" t="s">
        <v>10</v>
      </c>
      <c r="B14" s="5"/>
      <c r="C14" s="5" t="s">
        <v>132</v>
      </c>
      <c r="D14" s="6" t="s">
        <v>110</v>
      </c>
    </row>
    <row r="15" spans="1:4" ht="55.5" customHeight="1">
      <c r="A15" s="5" t="s">
        <v>111</v>
      </c>
      <c r="B15" s="5"/>
      <c r="C15" s="5" t="s">
        <v>112</v>
      </c>
      <c r="D15" s="6" t="s">
        <v>113</v>
      </c>
    </row>
  </sheetData>
  <sheetProtection/>
  <mergeCells count="1">
    <mergeCell ref="A3:D3"/>
  </mergeCells>
  <printOptions/>
  <pageMargins left="0.5905511811023623" right="0.1968503937007874" top="0.6692913385826772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9" sqref="P29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" sqref="K2"/>
    </sheetView>
  </sheetViews>
  <sheetFormatPr defaultColWidth="9.00390625" defaultRowHeight="13.5"/>
  <sheetData/>
  <sheetProtection/>
  <printOptions/>
  <pageMargins left="0.69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3:R42"/>
  <sheetViews>
    <sheetView zoomScale="115" zoomScaleNormal="115" zoomScalePageLayoutView="0" workbookViewId="0" topLeftCell="A1">
      <selection activeCell="K3" sqref="K3"/>
    </sheetView>
  </sheetViews>
  <sheetFormatPr defaultColWidth="9.00390625" defaultRowHeight="13.5"/>
  <sheetData>
    <row r="3" spans="11:18" ht="13.5">
      <c r="K3" s="7"/>
      <c r="L3" s="7"/>
      <c r="M3" s="8"/>
      <c r="N3" s="8"/>
      <c r="O3" s="8"/>
      <c r="P3" s="9"/>
      <c r="Q3" s="9"/>
      <c r="R3" s="9"/>
    </row>
    <row r="4" spans="11:18" ht="13.5">
      <c r="K4" s="7"/>
      <c r="L4" s="8"/>
      <c r="M4" s="8"/>
      <c r="N4" s="9"/>
      <c r="O4" s="9"/>
      <c r="P4" s="9"/>
      <c r="Q4" s="9"/>
      <c r="R4" s="9"/>
    </row>
    <row r="5" spans="11:18" ht="13.5">
      <c r="K5" s="14"/>
      <c r="L5" s="7"/>
      <c r="M5" s="7"/>
      <c r="N5" s="9"/>
      <c r="O5" s="9"/>
      <c r="P5" s="9"/>
      <c r="Q5" s="9"/>
      <c r="R5" s="9"/>
    </row>
    <row r="6" spans="11:18" ht="13.5">
      <c r="K6" s="14"/>
      <c r="L6" s="7"/>
      <c r="M6" s="7"/>
      <c r="N6" s="12"/>
      <c r="O6" s="9"/>
      <c r="P6" s="9"/>
      <c r="Q6" s="9"/>
      <c r="R6" s="9"/>
    </row>
    <row r="7" spans="11:18" ht="13.5">
      <c r="K7" s="14"/>
      <c r="L7" s="7"/>
      <c r="M7" s="7"/>
      <c r="N7" s="12"/>
      <c r="O7" s="9"/>
      <c r="P7" s="9"/>
      <c r="Q7" s="9"/>
      <c r="R7" s="9"/>
    </row>
    <row r="8" spans="11:18" ht="13.5">
      <c r="K8" s="14"/>
      <c r="L8" s="7"/>
      <c r="M8" s="11"/>
      <c r="N8" s="12"/>
      <c r="O8" s="9"/>
      <c r="P8" s="9"/>
      <c r="Q8" s="9"/>
      <c r="R8" s="9"/>
    </row>
    <row r="9" spans="11:18" ht="13.5">
      <c r="K9" s="14"/>
      <c r="L9" s="8"/>
      <c r="M9" s="11"/>
      <c r="N9" s="12"/>
      <c r="O9" s="9"/>
      <c r="P9" s="9"/>
      <c r="Q9" s="9"/>
      <c r="R9" s="9"/>
    </row>
    <row r="10" spans="11:18" ht="13.5">
      <c r="K10" s="14"/>
      <c r="L10" s="8"/>
      <c r="M10" s="11"/>
      <c r="N10" s="12"/>
      <c r="O10" s="9"/>
      <c r="P10" s="9"/>
      <c r="Q10" s="9"/>
      <c r="R10" s="9"/>
    </row>
    <row r="11" spans="11:18" ht="13.5">
      <c r="K11" s="14"/>
      <c r="L11" s="8"/>
      <c r="M11" s="11"/>
      <c r="N11" s="12"/>
      <c r="O11" s="9"/>
      <c r="P11" s="9"/>
      <c r="Q11" s="9"/>
      <c r="R11" s="9"/>
    </row>
    <row r="12" spans="11:18" ht="13.5">
      <c r="K12" s="14"/>
      <c r="L12" s="8"/>
      <c r="M12" s="11"/>
      <c r="N12" s="12"/>
      <c r="O12" s="9"/>
      <c r="P12" s="9"/>
      <c r="Q12" s="9"/>
      <c r="R12" s="9"/>
    </row>
    <row r="13" spans="11:18" ht="13.5">
      <c r="K13" s="12"/>
      <c r="L13" s="7"/>
      <c r="M13" s="11"/>
      <c r="N13" s="9"/>
      <c r="O13" s="9"/>
      <c r="P13" s="9"/>
      <c r="Q13" s="9"/>
      <c r="R13" s="9"/>
    </row>
    <row r="14" spans="11:18" ht="13.5">
      <c r="K14" s="12"/>
      <c r="L14" s="12"/>
      <c r="M14" s="11"/>
      <c r="N14" s="9"/>
      <c r="O14" s="9"/>
      <c r="P14" s="9"/>
      <c r="Q14" s="9"/>
      <c r="R14" s="9"/>
    </row>
    <row r="15" spans="11:18" ht="13.5">
      <c r="K15" s="12"/>
      <c r="L15" s="12"/>
      <c r="M15" s="11"/>
      <c r="N15" s="9"/>
      <c r="O15" s="9"/>
      <c r="P15" s="9"/>
      <c r="Q15" s="9"/>
      <c r="R15" s="9"/>
    </row>
    <row r="16" spans="11:18" ht="13.5">
      <c r="K16" s="12"/>
      <c r="L16" s="12"/>
      <c r="M16" s="11"/>
      <c r="N16" s="9"/>
      <c r="O16" s="9"/>
      <c r="P16" s="8"/>
      <c r="Q16" s="9"/>
      <c r="R16" s="9"/>
    </row>
    <row r="17" spans="11:18" ht="13.5">
      <c r="K17" s="8"/>
      <c r="L17" s="8"/>
      <c r="M17" s="8"/>
      <c r="N17" s="8"/>
      <c r="O17" s="8"/>
      <c r="P17" s="8"/>
      <c r="Q17" s="9"/>
      <c r="R17" s="9"/>
    </row>
    <row r="20" spans="15:18" ht="13.5">
      <c r="O20" s="8"/>
      <c r="P20" s="8"/>
      <c r="Q20" s="9"/>
      <c r="R20" s="9"/>
    </row>
    <row r="21" spans="15:18" ht="13.5">
      <c r="O21" s="8"/>
      <c r="P21" s="8"/>
      <c r="Q21" s="9"/>
      <c r="R21" s="9"/>
    </row>
    <row r="22" spans="15:18" ht="13.5">
      <c r="O22" s="8"/>
      <c r="P22" s="8"/>
      <c r="Q22" s="9"/>
      <c r="R22" s="9"/>
    </row>
    <row r="23" spans="15:18" ht="13.5">
      <c r="O23" s="8"/>
      <c r="P23" s="8"/>
      <c r="Q23" s="9"/>
      <c r="R23" s="9"/>
    </row>
    <row r="24" spans="15:18" ht="13.5">
      <c r="O24" s="8"/>
      <c r="P24" s="8"/>
      <c r="Q24" s="9"/>
      <c r="R24" s="9"/>
    </row>
    <row r="25" spans="15:18" ht="13.5">
      <c r="O25" s="8"/>
      <c r="P25" s="8"/>
      <c r="Q25" s="9"/>
      <c r="R25" s="9"/>
    </row>
    <row r="26" spans="11:18" ht="13.5">
      <c r="K26" s="7"/>
      <c r="L26" s="8"/>
      <c r="M26" s="8"/>
      <c r="N26" s="8"/>
      <c r="O26" s="8"/>
      <c r="P26" s="8"/>
      <c r="Q26" s="9"/>
      <c r="R26" s="9"/>
    </row>
    <row r="27" spans="11:18" ht="13.5">
      <c r="K27" s="7"/>
      <c r="L27" s="8"/>
      <c r="M27" s="7"/>
      <c r="N27" s="8"/>
      <c r="O27" s="8"/>
      <c r="P27" s="8"/>
      <c r="Q27" s="9"/>
      <c r="R27" s="9"/>
    </row>
    <row r="28" spans="11:18" ht="13.5">
      <c r="K28" s="8"/>
      <c r="L28" s="7"/>
      <c r="M28" s="10"/>
      <c r="N28" s="8"/>
      <c r="O28" s="8"/>
      <c r="P28" s="8"/>
      <c r="Q28" s="9"/>
      <c r="R28" s="9"/>
    </row>
    <row r="29" spans="11:18" ht="13.5">
      <c r="K29" s="8"/>
      <c r="L29" s="7"/>
      <c r="M29" s="11"/>
      <c r="N29" s="8"/>
      <c r="O29" s="8"/>
      <c r="P29" s="8"/>
      <c r="Q29" s="9"/>
      <c r="R29" s="9"/>
    </row>
    <row r="30" spans="11:18" ht="13.5">
      <c r="K30" s="8"/>
      <c r="L30" s="7"/>
      <c r="M30" s="11"/>
      <c r="N30" s="8"/>
      <c r="O30" s="8"/>
      <c r="P30" s="8"/>
      <c r="Q30" s="9"/>
      <c r="R30" s="9"/>
    </row>
    <row r="31" spans="11:18" ht="13.5">
      <c r="K31" s="8"/>
      <c r="L31" s="7"/>
      <c r="M31" s="11"/>
      <c r="N31" s="8"/>
      <c r="O31" s="8"/>
      <c r="P31" s="8"/>
      <c r="Q31" s="9"/>
      <c r="R31" s="9"/>
    </row>
    <row r="32" spans="11:18" ht="13.5">
      <c r="K32" s="8"/>
      <c r="L32" s="8"/>
      <c r="M32" s="8"/>
      <c r="N32" s="8"/>
      <c r="O32" s="8"/>
      <c r="P32" s="8"/>
      <c r="Q32" s="9"/>
      <c r="R32" s="9"/>
    </row>
    <row r="33" spans="11:18" ht="13.5">
      <c r="K33" s="7"/>
      <c r="L33" s="7"/>
      <c r="M33" s="7"/>
      <c r="N33" s="8"/>
      <c r="O33" s="9"/>
      <c r="P33" s="9"/>
      <c r="Q33" s="9"/>
      <c r="R33" s="9"/>
    </row>
    <row r="34" spans="11:18" ht="13.5">
      <c r="K34" s="7"/>
      <c r="L34" s="7"/>
      <c r="M34" s="7"/>
      <c r="N34" s="8"/>
      <c r="O34" s="8"/>
      <c r="P34" s="8"/>
      <c r="Q34" s="9"/>
      <c r="R34" s="9"/>
    </row>
    <row r="35" spans="11:18" ht="13.5">
      <c r="K35" s="7"/>
      <c r="L35" s="7"/>
      <c r="M35" s="7"/>
      <c r="N35" s="8"/>
      <c r="O35" s="9"/>
      <c r="P35" s="9"/>
      <c r="Q35" s="9"/>
      <c r="R35" s="9"/>
    </row>
    <row r="36" spans="11:18" ht="13.5">
      <c r="K36" s="7"/>
      <c r="L36" s="7"/>
      <c r="M36" s="11"/>
      <c r="N36" s="8"/>
      <c r="O36" s="9"/>
      <c r="P36" s="9"/>
      <c r="Q36" s="9"/>
      <c r="R36" s="9"/>
    </row>
    <row r="37" spans="11:18" ht="13.5">
      <c r="K37" s="12"/>
      <c r="L37" s="7"/>
      <c r="M37" s="7"/>
      <c r="N37" s="8"/>
      <c r="O37" s="9"/>
      <c r="P37" s="9"/>
      <c r="Q37" s="9"/>
      <c r="R37" s="9"/>
    </row>
    <row r="38" spans="11:14" ht="13.5">
      <c r="K38" s="8"/>
      <c r="L38" s="8"/>
      <c r="M38" s="8"/>
      <c r="N38" s="8"/>
    </row>
    <row r="39" spans="11:14" ht="13.5">
      <c r="K39" s="7"/>
      <c r="L39" s="7"/>
      <c r="M39" s="11"/>
      <c r="N39" s="9"/>
    </row>
    <row r="40" spans="11:14" ht="13.5">
      <c r="K40" s="12"/>
      <c r="L40" s="13"/>
      <c r="M40" s="11"/>
      <c r="N40" s="8"/>
    </row>
    <row r="41" spans="11:14" ht="13.5">
      <c r="K41" s="12"/>
      <c r="L41" s="13"/>
      <c r="M41" s="11"/>
      <c r="N41" s="9"/>
    </row>
    <row r="42" spans="11:14" ht="13.5">
      <c r="K42" s="12"/>
      <c r="L42" s="7"/>
      <c r="M42" s="12"/>
      <c r="N42" s="9"/>
    </row>
  </sheetData>
  <sheetProtection/>
  <printOptions/>
  <pageMargins left="0.75" right="0.2" top="1" bottom="0.52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6384" width="9.00390625" style="15" customWidth="1"/>
  </cols>
  <sheetData>
    <row r="1" ht="17.25">
      <c r="A1" s="15" t="s">
        <v>14</v>
      </c>
    </row>
    <row r="7" spans="1:10" ht="44.25" customHeight="1">
      <c r="A7" s="61" t="s">
        <v>15</v>
      </c>
      <c r="B7" s="61"/>
      <c r="C7" s="61"/>
      <c r="D7" s="61"/>
      <c r="E7" s="61"/>
      <c r="F7" s="61"/>
      <c r="G7" s="61"/>
      <c r="H7" s="61"/>
      <c r="I7" s="61"/>
      <c r="J7" s="61"/>
    </row>
    <row r="15" spans="1:10" ht="17.25">
      <c r="A15" s="62" t="s">
        <v>117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17.25">
      <c r="A16" s="62" t="s">
        <v>118</v>
      </c>
      <c r="B16" s="62"/>
      <c r="C16" s="62"/>
      <c r="D16" s="62"/>
      <c r="E16" s="62"/>
      <c r="F16" s="62"/>
      <c r="G16" s="62"/>
      <c r="H16" s="62"/>
      <c r="I16" s="62"/>
      <c r="J16" s="62"/>
    </row>
    <row r="33" spans="1:10" ht="18.75">
      <c r="A33" s="63" t="s">
        <v>16</v>
      </c>
      <c r="B33" s="63"/>
      <c r="C33" s="63"/>
      <c r="D33" s="63"/>
      <c r="E33" s="63"/>
      <c r="F33" s="63"/>
      <c r="G33" s="63"/>
      <c r="H33" s="63"/>
      <c r="I33" s="63"/>
      <c r="J33" s="63"/>
    </row>
  </sheetData>
  <sheetProtection/>
  <mergeCells count="4">
    <mergeCell ref="A7:J7"/>
    <mergeCell ref="A15:J15"/>
    <mergeCell ref="A16:J16"/>
    <mergeCell ref="A33:J33"/>
  </mergeCells>
  <printOptions/>
  <pageMargins left="0.75" right="0.51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21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1" width="4.25390625" style="16" customWidth="1"/>
    <col min="2" max="2" width="3.125" style="16" customWidth="1"/>
    <col min="3" max="3" width="17.625" style="16" customWidth="1"/>
    <col min="4" max="5" width="15.375" style="16" customWidth="1"/>
    <col min="6" max="6" width="45.50390625" style="16" customWidth="1"/>
    <col min="7" max="16384" width="9.00390625" style="16" customWidth="1"/>
  </cols>
  <sheetData>
    <row r="3" spans="2:6" ht="27" customHeight="1">
      <c r="B3" s="64" t="s">
        <v>119</v>
      </c>
      <c r="C3" s="64"/>
      <c r="D3" s="64"/>
      <c r="E3" s="64"/>
      <c r="F3" s="64"/>
    </row>
    <row r="4" ht="27" customHeight="1">
      <c r="B4" s="16" t="s">
        <v>17</v>
      </c>
    </row>
    <row r="5" spans="2:6" ht="36" customHeight="1">
      <c r="B5" s="17"/>
      <c r="C5" s="18" t="s">
        <v>18</v>
      </c>
      <c r="D5" s="19" t="s">
        <v>19</v>
      </c>
      <c r="E5" s="19" t="s">
        <v>20</v>
      </c>
      <c r="F5" s="19" t="s">
        <v>21</v>
      </c>
    </row>
    <row r="6" spans="2:6" ht="36" customHeight="1">
      <c r="B6" s="17">
        <v>1</v>
      </c>
      <c r="C6" s="20" t="s">
        <v>22</v>
      </c>
      <c r="D6" s="21">
        <v>100000</v>
      </c>
      <c r="E6" s="21">
        <v>103000</v>
      </c>
      <c r="F6" s="22" t="s">
        <v>120</v>
      </c>
    </row>
    <row r="7" spans="2:6" ht="36" customHeight="1">
      <c r="B7" s="17">
        <v>2</v>
      </c>
      <c r="C7" s="20" t="s">
        <v>23</v>
      </c>
      <c r="D7" s="21">
        <v>150000</v>
      </c>
      <c r="E7" s="21">
        <v>68000</v>
      </c>
      <c r="F7" s="23" t="s">
        <v>121</v>
      </c>
    </row>
    <row r="8" spans="2:6" ht="36" customHeight="1">
      <c r="B8" s="17">
        <v>3</v>
      </c>
      <c r="C8" s="20" t="s">
        <v>24</v>
      </c>
      <c r="D8" s="21">
        <v>88122</v>
      </c>
      <c r="E8" s="21">
        <v>88122</v>
      </c>
      <c r="F8" s="51"/>
    </row>
    <row r="9" spans="2:6" ht="36" customHeight="1">
      <c r="B9" s="17">
        <v>4</v>
      </c>
      <c r="C9" s="20" t="s">
        <v>25</v>
      </c>
      <c r="D9" s="21">
        <v>10</v>
      </c>
      <c r="E9" s="21">
        <v>23</v>
      </c>
      <c r="F9" s="22" t="s">
        <v>26</v>
      </c>
    </row>
    <row r="10" spans="2:6" ht="36" customHeight="1">
      <c r="B10" s="17"/>
      <c r="C10" s="18" t="s">
        <v>27</v>
      </c>
      <c r="D10" s="21">
        <v>338132</v>
      </c>
      <c r="E10" s="21">
        <f>SUM(E6:E9)</f>
        <v>259145</v>
      </c>
      <c r="F10" s="51"/>
    </row>
    <row r="11" spans="3:5" ht="15" customHeight="1">
      <c r="C11" s="24"/>
      <c r="D11" s="25"/>
      <c r="E11" s="25"/>
    </row>
    <row r="12" spans="2:5" ht="27" customHeight="1">
      <c r="B12" s="16" t="s">
        <v>28</v>
      </c>
      <c r="C12" s="24"/>
      <c r="D12" s="25"/>
      <c r="E12" s="25"/>
    </row>
    <row r="13" spans="2:6" ht="36" customHeight="1">
      <c r="B13" s="17"/>
      <c r="C13" s="18" t="s">
        <v>18</v>
      </c>
      <c r="D13" s="26" t="s">
        <v>19</v>
      </c>
      <c r="E13" s="26" t="s">
        <v>20</v>
      </c>
      <c r="F13" s="19" t="s">
        <v>21</v>
      </c>
    </row>
    <row r="14" spans="2:6" ht="36" customHeight="1">
      <c r="B14" s="17">
        <v>1</v>
      </c>
      <c r="C14" s="20" t="s">
        <v>29</v>
      </c>
      <c r="D14" s="27">
        <v>150000</v>
      </c>
      <c r="E14" s="27">
        <v>54820</v>
      </c>
      <c r="F14" s="28" t="s">
        <v>30</v>
      </c>
    </row>
    <row r="15" spans="2:6" ht="36" customHeight="1">
      <c r="B15" s="17">
        <v>2</v>
      </c>
      <c r="C15" s="20" t="s">
        <v>31</v>
      </c>
      <c r="D15" s="27">
        <v>125000</v>
      </c>
      <c r="E15" s="27">
        <v>121833</v>
      </c>
      <c r="F15" s="23" t="s">
        <v>122</v>
      </c>
    </row>
    <row r="16" spans="2:6" ht="36" customHeight="1">
      <c r="B16" s="17">
        <v>3</v>
      </c>
      <c r="C16" s="20" t="s">
        <v>32</v>
      </c>
      <c r="D16" s="27">
        <v>50000</v>
      </c>
      <c r="E16" s="21">
        <v>0</v>
      </c>
      <c r="F16" s="22" t="s">
        <v>33</v>
      </c>
    </row>
    <row r="17" spans="2:6" ht="36" customHeight="1">
      <c r="B17" s="17">
        <v>4</v>
      </c>
      <c r="C17" s="20" t="s">
        <v>34</v>
      </c>
      <c r="D17" s="27">
        <v>13132</v>
      </c>
      <c r="E17" s="21">
        <v>0</v>
      </c>
      <c r="F17" s="22"/>
    </row>
    <row r="18" spans="2:6" ht="36" customHeight="1">
      <c r="B18" s="17">
        <v>5</v>
      </c>
      <c r="C18" s="20" t="s">
        <v>35</v>
      </c>
      <c r="D18" s="27">
        <v>0</v>
      </c>
      <c r="E18" s="21">
        <v>82492</v>
      </c>
      <c r="F18" s="22"/>
    </row>
    <row r="19" spans="2:6" ht="36" customHeight="1">
      <c r="B19" s="17"/>
      <c r="C19" s="18" t="s">
        <v>27</v>
      </c>
      <c r="D19" s="21">
        <f>SUM(D14:D18)</f>
        <v>338132</v>
      </c>
      <c r="E19" s="21">
        <f>SUM(E14:E18)</f>
        <v>259145</v>
      </c>
      <c r="F19" s="22"/>
    </row>
    <row r="20" ht="27" customHeight="1"/>
    <row r="21" ht="14.25">
      <c r="E21" s="25"/>
    </row>
  </sheetData>
  <sheetProtection/>
  <mergeCells count="1">
    <mergeCell ref="B3:F3"/>
  </mergeCells>
  <printOptions/>
  <pageMargins left="0.22" right="0.2" top="0.66" bottom="1" header="0.512" footer="0.512"/>
  <pageSetup cellComments="asDisplayed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7"/>
  <sheetViews>
    <sheetView zoomScaleSheetLayoutView="100" zoomScalePageLayoutView="0" workbookViewId="0" topLeftCell="A1">
      <selection activeCell="I20" sqref="I20"/>
    </sheetView>
  </sheetViews>
  <sheetFormatPr defaultColWidth="9.00390625" defaultRowHeight="13.5"/>
  <cols>
    <col min="1" max="2" width="2.50390625" style="29" customWidth="1"/>
    <col min="3" max="3" width="3.375" style="29" customWidth="1"/>
    <col min="4" max="4" width="24.625" style="29" customWidth="1"/>
    <col min="5" max="5" width="22.875" style="29" customWidth="1"/>
    <col min="6" max="6" width="21.625" style="29" customWidth="1"/>
    <col min="7" max="16384" width="9.00390625" style="29" customWidth="1"/>
  </cols>
  <sheetData>
    <row r="2" ht="22.5" customHeight="1">
      <c r="B2" s="29" t="s">
        <v>36</v>
      </c>
    </row>
    <row r="3" ht="9" customHeight="1"/>
    <row r="4" spans="3:6" ht="22.5" customHeight="1">
      <c r="C4" s="65" t="s">
        <v>37</v>
      </c>
      <c r="D4" s="65"/>
      <c r="E4" s="30" t="s">
        <v>38</v>
      </c>
      <c r="F4" s="30" t="s">
        <v>39</v>
      </c>
    </row>
    <row r="5" spans="3:6" ht="22.5" customHeight="1">
      <c r="C5" s="31" t="s">
        <v>40</v>
      </c>
      <c r="D5" s="31"/>
      <c r="E5" s="32">
        <f>E6</f>
        <v>82942</v>
      </c>
      <c r="F5" s="31"/>
    </row>
    <row r="6" spans="3:6" ht="22.5" customHeight="1">
      <c r="C6" s="31"/>
      <c r="D6" s="31" t="s">
        <v>41</v>
      </c>
      <c r="E6" s="32">
        <v>82942</v>
      </c>
      <c r="F6" s="31"/>
    </row>
    <row r="7" spans="3:6" ht="22.5" customHeight="1">
      <c r="C7" s="31" t="s">
        <v>42</v>
      </c>
      <c r="D7" s="31"/>
      <c r="E7" s="32">
        <f>E8</f>
        <v>88122</v>
      </c>
      <c r="F7" s="31"/>
    </row>
    <row r="8" spans="3:6" ht="22.5" customHeight="1">
      <c r="C8" s="66"/>
      <c r="D8" s="31" t="s">
        <v>43</v>
      </c>
      <c r="E8" s="32">
        <v>88122</v>
      </c>
      <c r="F8" s="31"/>
    </row>
    <row r="9" spans="3:6" ht="22.5" customHeight="1">
      <c r="C9" s="67"/>
      <c r="D9" s="31" t="s">
        <v>44</v>
      </c>
      <c r="E9" s="33">
        <f>E35</f>
        <v>-5630</v>
      </c>
      <c r="F9" s="31"/>
    </row>
    <row r="10" ht="22.5" customHeight="1"/>
    <row r="11" ht="22.5" customHeight="1">
      <c r="B11" s="29" t="s">
        <v>45</v>
      </c>
    </row>
    <row r="12" ht="6.75" customHeight="1"/>
    <row r="13" spans="3:6" ht="22.5" customHeight="1">
      <c r="C13" s="65" t="s">
        <v>37</v>
      </c>
      <c r="D13" s="65"/>
      <c r="E13" s="65" t="s">
        <v>38</v>
      </c>
      <c r="F13" s="65"/>
    </row>
    <row r="14" spans="3:6" ht="22.5" customHeight="1">
      <c r="C14" s="31" t="s">
        <v>46</v>
      </c>
      <c r="D14" s="31"/>
      <c r="E14" s="34" t="s">
        <v>47</v>
      </c>
      <c r="F14" s="34" t="s">
        <v>48</v>
      </c>
    </row>
    <row r="15" spans="3:6" ht="22.5" customHeight="1">
      <c r="C15" s="65"/>
      <c r="D15" s="31" t="s">
        <v>49</v>
      </c>
      <c r="E15" s="35">
        <f>E16+E17</f>
        <v>171000</v>
      </c>
      <c r="F15" s="35">
        <f>F16+F17</f>
        <v>250000</v>
      </c>
    </row>
    <row r="16" spans="3:6" ht="22.5" customHeight="1">
      <c r="C16" s="65"/>
      <c r="D16" s="31" t="s">
        <v>50</v>
      </c>
      <c r="E16" s="35">
        <v>103000</v>
      </c>
      <c r="F16" s="36">
        <v>100000</v>
      </c>
    </row>
    <row r="17" spans="3:6" ht="22.5" customHeight="1">
      <c r="C17" s="65"/>
      <c r="D17" s="31" t="s">
        <v>101</v>
      </c>
      <c r="E17" s="35">
        <v>68000</v>
      </c>
      <c r="F17" s="36">
        <v>150000</v>
      </c>
    </row>
    <row r="18" spans="3:6" ht="22.5" customHeight="1">
      <c r="C18" s="65"/>
      <c r="D18" s="31" t="s">
        <v>51</v>
      </c>
      <c r="E18" s="35">
        <f>E19+E20+E21</f>
        <v>88145</v>
      </c>
      <c r="F18" s="35">
        <f>F19+F21</f>
        <v>88132</v>
      </c>
    </row>
    <row r="19" spans="3:6" ht="22.5" customHeight="1">
      <c r="C19" s="65"/>
      <c r="D19" s="31" t="s">
        <v>52</v>
      </c>
      <c r="E19" s="36">
        <v>88122</v>
      </c>
      <c r="F19" s="36">
        <v>88122</v>
      </c>
    </row>
    <row r="20" spans="3:6" ht="22.5" customHeight="1">
      <c r="C20" s="65"/>
      <c r="D20" s="31" t="s">
        <v>102</v>
      </c>
      <c r="E20" s="36">
        <v>0</v>
      </c>
      <c r="F20" s="36">
        <v>0</v>
      </c>
    </row>
    <row r="21" spans="3:6" ht="22.5" customHeight="1">
      <c r="C21" s="65"/>
      <c r="D21" s="31" t="s">
        <v>53</v>
      </c>
      <c r="E21" s="35">
        <v>23</v>
      </c>
      <c r="F21" s="35">
        <v>10</v>
      </c>
    </row>
    <row r="22" spans="3:6" ht="22.5" customHeight="1">
      <c r="C22" s="65"/>
      <c r="D22" s="30" t="s">
        <v>54</v>
      </c>
      <c r="E22" s="35">
        <f>E15+E18</f>
        <v>259145</v>
      </c>
      <c r="F22" s="35">
        <f>F15+F18</f>
        <v>338132</v>
      </c>
    </row>
    <row r="23" spans="3:6" ht="22.5" customHeight="1">
      <c r="C23" s="31" t="s">
        <v>55</v>
      </c>
      <c r="D23" s="31"/>
      <c r="E23" s="34" t="s">
        <v>47</v>
      </c>
      <c r="F23" s="34" t="s">
        <v>48</v>
      </c>
    </row>
    <row r="24" spans="3:6" ht="22.5" customHeight="1">
      <c r="C24" s="65"/>
      <c r="D24" s="31" t="s">
        <v>56</v>
      </c>
      <c r="E24" s="35">
        <f>E25</f>
        <v>54820</v>
      </c>
      <c r="F24" s="35">
        <f>F25</f>
        <v>150000</v>
      </c>
    </row>
    <row r="25" spans="3:6" ht="22.5" customHeight="1">
      <c r="C25" s="65"/>
      <c r="D25" s="31" t="s">
        <v>57</v>
      </c>
      <c r="E25" s="35">
        <v>54820</v>
      </c>
      <c r="F25" s="35">
        <v>150000</v>
      </c>
    </row>
    <row r="26" spans="3:6" ht="22.5" customHeight="1">
      <c r="C26" s="65"/>
      <c r="D26" s="31" t="s">
        <v>58</v>
      </c>
      <c r="E26" s="35">
        <f>E27+E28+E29</f>
        <v>121833</v>
      </c>
      <c r="F26" s="35">
        <f>F27+F28+F29</f>
        <v>175000</v>
      </c>
    </row>
    <row r="27" spans="3:6" ht="22.5" customHeight="1">
      <c r="C27" s="65"/>
      <c r="D27" s="31" t="s">
        <v>59</v>
      </c>
      <c r="E27" s="35">
        <v>121833</v>
      </c>
      <c r="F27" s="35">
        <v>125000</v>
      </c>
    </row>
    <row r="28" spans="3:6" ht="22.5" customHeight="1">
      <c r="C28" s="65"/>
      <c r="D28" s="31" t="s">
        <v>60</v>
      </c>
      <c r="E28" s="35">
        <v>0</v>
      </c>
      <c r="F28" s="35">
        <v>50000</v>
      </c>
    </row>
    <row r="29" spans="3:6" ht="22.5" customHeight="1">
      <c r="C29" s="65"/>
      <c r="D29" s="31" t="s">
        <v>123</v>
      </c>
      <c r="E29" s="35">
        <v>0</v>
      </c>
      <c r="F29" s="35">
        <v>0</v>
      </c>
    </row>
    <row r="30" spans="3:6" ht="22.5" customHeight="1">
      <c r="C30" s="65"/>
      <c r="D30" s="31" t="s">
        <v>61</v>
      </c>
      <c r="E30" s="35">
        <f>E31</f>
        <v>0</v>
      </c>
      <c r="F30" s="35">
        <f>F31</f>
        <v>13132</v>
      </c>
    </row>
    <row r="31" spans="3:6" ht="22.5" customHeight="1">
      <c r="C31" s="65"/>
      <c r="D31" s="31" t="s">
        <v>62</v>
      </c>
      <c r="E31" s="35">
        <v>0</v>
      </c>
      <c r="F31" s="35">
        <v>13132</v>
      </c>
    </row>
    <row r="32" spans="3:6" ht="22.5" customHeight="1">
      <c r="C32" s="65"/>
      <c r="D32" s="31" t="s">
        <v>63</v>
      </c>
      <c r="E32" s="35">
        <f>E33</f>
        <v>82492</v>
      </c>
      <c r="F32" s="35">
        <f>F33</f>
        <v>0</v>
      </c>
    </row>
    <row r="33" spans="3:6" ht="22.5" customHeight="1">
      <c r="C33" s="65"/>
      <c r="D33" s="31" t="s">
        <v>64</v>
      </c>
      <c r="E33" s="32">
        <v>82492</v>
      </c>
      <c r="F33" s="35">
        <v>0</v>
      </c>
    </row>
    <row r="34" spans="3:6" ht="22.5" customHeight="1">
      <c r="C34" s="65"/>
      <c r="D34" s="30" t="s">
        <v>54</v>
      </c>
      <c r="E34" s="35">
        <f>E24+E26+E30+E32</f>
        <v>259145</v>
      </c>
      <c r="F34" s="35">
        <f>F24+F26+F30+F32</f>
        <v>338132</v>
      </c>
    </row>
    <row r="35" spans="3:6" ht="22.5" customHeight="1">
      <c r="C35" s="31" t="s">
        <v>65</v>
      </c>
      <c r="D35" s="31"/>
      <c r="E35" s="37">
        <f>E37-E36</f>
        <v>-5630</v>
      </c>
      <c r="F35" s="37">
        <f>F37-F36</f>
        <v>-88122</v>
      </c>
    </row>
    <row r="36" spans="3:6" ht="22.5" customHeight="1">
      <c r="C36" s="31" t="s">
        <v>66</v>
      </c>
      <c r="D36" s="31"/>
      <c r="E36" s="36">
        <f>E19</f>
        <v>88122</v>
      </c>
      <c r="F36" s="36">
        <f>F19</f>
        <v>88122</v>
      </c>
    </row>
    <row r="37" spans="3:6" ht="22.5" customHeight="1">
      <c r="C37" s="31" t="s">
        <v>67</v>
      </c>
      <c r="D37" s="31"/>
      <c r="E37" s="35">
        <f>E33</f>
        <v>82492</v>
      </c>
      <c r="F37" s="35">
        <f>F33</f>
        <v>0</v>
      </c>
    </row>
  </sheetData>
  <sheetProtection/>
  <mergeCells count="6">
    <mergeCell ref="C4:D4"/>
    <mergeCell ref="C8:C9"/>
    <mergeCell ref="C13:D13"/>
    <mergeCell ref="E13:F13"/>
    <mergeCell ref="C15:C22"/>
    <mergeCell ref="C24:C34"/>
  </mergeCells>
  <printOptions/>
  <pageMargins left="0.75" right="0.75" top="0.79" bottom="0.19" header="0.512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G2" sqref="G2"/>
    </sheetView>
  </sheetViews>
  <sheetFormatPr defaultColWidth="9.00390625" defaultRowHeight="13.5"/>
  <cols>
    <col min="2" max="4" width="9.50390625" style="0" customWidth="1"/>
    <col min="5" max="5" width="15.125" style="38" customWidth="1"/>
    <col min="6" max="6" width="41.25390625" style="0" bestFit="1" customWidth="1"/>
  </cols>
  <sheetData>
    <row r="2" ht="13.5">
      <c r="B2" t="s">
        <v>68</v>
      </c>
    </row>
    <row r="4" ht="13.5">
      <c r="B4" t="s">
        <v>69</v>
      </c>
    </row>
    <row r="5" spans="2:6" ht="13.5">
      <c r="B5" s="68" t="s">
        <v>70</v>
      </c>
      <c r="C5" s="68"/>
      <c r="D5" s="68"/>
      <c r="E5" s="69" t="s">
        <v>71</v>
      </c>
      <c r="F5" s="68" t="s">
        <v>72</v>
      </c>
    </row>
    <row r="6" spans="2:6" ht="13.5">
      <c r="B6" s="39" t="s">
        <v>73</v>
      </c>
      <c r="C6" s="39" t="s">
        <v>74</v>
      </c>
      <c r="D6" s="39" t="s">
        <v>75</v>
      </c>
      <c r="E6" s="69"/>
      <c r="F6" s="68"/>
    </row>
    <row r="7" spans="2:6" ht="13.5">
      <c r="B7" s="52">
        <v>41801</v>
      </c>
      <c r="C7" s="52">
        <v>41801</v>
      </c>
      <c r="D7" s="52">
        <v>41801</v>
      </c>
      <c r="E7" s="53">
        <v>103000</v>
      </c>
      <c r="F7" s="54" t="s">
        <v>76</v>
      </c>
    </row>
    <row r="8" spans="2:6" ht="13.5">
      <c r="B8" s="70" t="s">
        <v>27</v>
      </c>
      <c r="C8" s="71"/>
      <c r="D8" s="72"/>
      <c r="E8" s="41">
        <f>SUM(E7:E7)</f>
        <v>103000</v>
      </c>
      <c r="F8" s="42"/>
    </row>
    <row r="10" ht="13.5">
      <c r="B10" t="s">
        <v>77</v>
      </c>
    </row>
    <row r="11" spans="2:6" ht="13.5">
      <c r="B11" s="68" t="s">
        <v>70</v>
      </c>
      <c r="C11" s="68"/>
      <c r="D11" s="68"/>
      <c r="E11" s="69" t="s">
        <v>71</v>
      </c>
      <c r="F11" s="68" t="s">
        <v>72</v>
      </c>
    </row>
    <row r="12" spans="2:6" ht="13.5">
      <c r="B12" s="39" t="s">
        <v>73</v>
      </c>
      <c r="C12" s="39" t="s">
        <v>74</v>
      </c>
      <c r="D12" s="39" t="s">
        <v>75</v>
      </c>
      <c r="E12" s="69"/>
      <c r="F12" s="68"/>
    </row>
    <row r="13" spans="2:6" ht="13.5">
      <c r="B13" s="40">
        <v>41774</v>
      </c>
      <c r="C13" s="40">
        <v>41774</v>
      </c>
      <c r="D13" s="40">
        <v>42138</v>
      </c>
      <c r="E13" s="43">
        <v>28000</v>
      </c>
      <c r="F13" s="44" t="s">
        <v>124</v>
      </c>
    </row>
    <row r="14" spans="2:6" ht="13.5">
      <c r="B14" s="52">
        <v>41890</v>
      </c>
      <c r="C14" s="52">
        <v>41890</v>
      </c>
      <c r="D14" s="40">
        <v>42138</v>
      </c>
      <c r="E14" s="55">
        <v>40000</v>
      </c>
      <c r="F14" s="56" t="s">
        <v>125</v>
      </c>
    </row>
    <row r="15" spans="2:6" ht="13.5">
      <c r="B15" s="70" t="s">
        <v>27</v>
      </c>
      <c r="C15" s="71"/>
      <c r="D15" s="72"/>
      <c r="E15" s="41">
        <f>SUM(E13:E14)</f>
        <v>68000</v>
      </c>
      <c r="F15" s="42"/>
    </row>
    <row r="17" ht="13.5">
      <c r="B17" t="s">
        <v>78</v>
      </c>
    </row>
    <row r="18" spans="2:6" ht="13.5">
      <c r="B18" s="68" t="s">
        <v>70</v>
      </c>
      <c r="C18" s="68"/>
      <c r="D18" s="68"/>
      <c r="E18" s="69" t="s">
        <v>71</v>
      </c>
      <c r="F18" s="68" t="s">
        <v>72</v>
      </c>
    </row>
    <row r="19" spans="2:6" ht="13.5">
      <c r="B19" s="39" t="s">
        <v>73</v>
      </c>
      <c r="C19" s="39" t="s">
        <v>74</v>
      </c>
      <c r="D19" s="39" t="s">
        <v>75</v>
      </c>
      <c r="E19" s="69"/>
      <c r="F19" s="68"/>
    </row>
    <row r="20" spans="2:6" ht="13.5">
      <c r="B20" s="57">
        <v>41365</v>
      </c>
      <c r="C20" s="57">
        <v>41365</v>
      </c>
      <c r="D20" s="57">
        <v>41365</v>
      </c>
      <c r="E20" s="53">
        <v>88122</v>
      </c>
      <c r="F20" s="58"/>
    </row>
    <row r="21" spans="2:6" ht="13.5">
      <c r="B21" s="70" t="s">
        <v>27</v>
      </c>
      <c r="C21" s="71"/>
      <c r="D21" s="72"/>
      <c r="E21" s="41">
        <f>E20</f>
        <v>88122</v>
      </c>
      <c r="F21" s="42"/>
    </row>
    <row r="23" ht="13.5">
      <c r="B23" t="s">
        <v>79</v>
      </c>
    </row>
    <row r="24" spans="2:6" ht="13.5">
      <c r="B24" s="68" t="s">
        <v>70</v>
      </c>
      <c r="C24" s="68"/>
      <c r="D24" s="68"/>
      <c r="E24" s="69" t="s">
        <v>71</v>
      </c>
      <c r="F24" s="68" t="s">
        <v>72</v>
      </c>
    </row>
    <row r="25" spans="2:6" ht="13.5">
      <c r="B25" s="39" t="s">
        <v>73</v>
      </c>
      <c r="C25" s="39" t="s">
        <v>74</v>
      </c>
      <c r="D25" s="39" t="s">
        <v>75</v>
      </c>
      <c r="E25" s="69"/>
      <c r="F25" s="68"/>
    </row>
    <row r="26" spans="2:6" ht="13.5">
      <c r="B26" s="52">
        <v>41860</v>
      </c>
      <c r="C26" s="52">
        <v>41860</v>
      </c>
      <c r="D26" s="52">
        <v>41860</v>
      </c>
      <c r="E26" s="55">
        <v>11</v>
      </c>
      <c r="F26" s="54" t="s">
        <v>26</v>
      </c>
    </row>
    <row r="27" spans="2:6" ht="13.5">
      <c r="B27" s="52">
        <v>42049</v>
      </c>
      <c r="C27" s="52">
        <v>42049</v>
      </c>
      <c r="D27" s="52">
        <v>42049</v>
      </c>
      <c r="E27" s="55">
        <v>12</v>
      </c>
      <c r="F27" s="54" t="s">
        <v>26</v>
      </c>
    </row>
    <row r="28" spans="2:6" ht="13.5">
      <c r="B28" s="70" t="s">
        <v>27</v>
      </c>
      <c r="C28" s="71"/>
      <c r="D28" s="72"/>
      <c r="E28" s="41">
        <f>SUM(E26:E27)</f>
        <v>23</v>
      </c>
      <c r="F28" s="42"/>
    </row>
    <row r="31" spans="2:6" ht="13.5">
      <c r="B31" s="70" t="s">
        <v>80</v>
      </c>
      <c r="C31" s="71"/>
      <c r="D31" s="72"/>
      <c r="E31" s="41">
        <f>E8+E15+E21+E28</f>
        <v>259145</v>
      </c>
      <c r="F31" s="42"/>
    </row>
  </sheetData>
  <sheetProtection/>
  <mergeCells count="17">
    <mergeCell ref="B28:D28"/>
    <mergeCell ref="B31:D31"/>
    <mergeCell ref="B15:D15"/>
    <mergeCell ref="B18:D18"/>
    <mergeCell ref="E18:E19"/>
    <mergeCell ref="F18:F19"/>
    <mergeCell ref="B21:D21"/>
    <mergeCell ref="B24:D24"/>
    <mergeCell ref="E24:E25"/>
    <mergeCell ref="F24:F25"/>
    <mergeCell ref="B5:D5"/>
    <mergeCell ref="E5:E6"/>
    <mergeCell ref="F5:F6"/>
    <mergeCell ref="B8:D8"/>
    <mergeCell ref="B11:D11"/>
    <mergeCell ref="E11:E12"/>
    <mergeCell ref="F11:F12"/>
  </mergeCells>
  <printOptions/>
  <pageMargins left="0.54" right="0.2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I20" sqref="I20"/>
    </sheetView>
  </sheetViews>
  <sheetFormatPr defaultColWidth="9.00390625" defaultRowHeight="13.5"/>
  <cols>
    <col min="2" max="4" width="9.50390625" style="0" bestFit="1" customWidth="1"/>
    <col min="5" max="5" width="15.125" style="38" customWidth="1"/>
    <col min="6" max="6" width="37.625" style="0" customWidth="1"/>
  </cols>
  <sheetData>
    <row r="2" ht="13.5">
      <c r="B2" t="s">
        <v>81</v>
      </c>
    </row>
    <row r="4" ht="13.5">
      <c r="B4" t="s">
        <v>82</v>
      </c>
    </row>
    <row r="5" spans="2:6" ht="13.5">
      <c r="B5" s="68" t="s">
        <v>83</v>
      </c>
      <c r="C5" s="68"/>
      <c r="D5" s="68"/>
      <c r="E5" s="69" t="s">
        <v>84</v>
      </c>
      <c r="F5" s="68" t="s">
        <v>72</v>
      </c>
    </row>
    <row r="6" spans="2:6" ht="13.5">
      <c r="B6" s="39" t="s">
        <v>73</v>
      </c>
      <c r="C6" s="39" t="s">
        <v>74</v>
      </c>
      <c r="D6" s="39" t="s">
        <v>75</v>
      </c>
      <c r="E6" s="69"/>
      <c r="F6" s="68"/>
    </row>
    <row r="7" spans="2:6" ht="13.5">
      <c r="B7" s="40">
        <v>41774</v>
      </c>
      <c r="C7" s="40">
        <v>41774</v>
      </c>
      <c r="D7" s="40">
        <v>42138</v>
      </c>
      <c r="E7" s="41">
        <f>10000+44820</f>
        <v>54820</v>
      </c>
      <c r="F7" s="42" t="s">
        <v>126</v>
      </c>
    </row>
    <row r="8" spans="2:8" ht="13.5">
      <c r="B8" s="70" t="s">
        <v>27</v>
      </c>
      <c r="C8" s="71"/>
      <c r="D8" s="72"/>
      <c r="E8" s="41">
        <f>SUM(E7:E7)</f>
        <v>54820</v>
      </c>
      <c r="F8" s="42"/>
      <c r="H8" s="38"/>
    </row>
    <row r="10" ht="13.5">
      <c r="B10" t="s">
        <v>85</v>
      </c>
    </row>
    <row r="11" spans="2:6" ht="13.5">
      <c r="B11" s="73" t="s">
        <v>83</v>
      </c>
      <c r="C11" s="73"/>
      <c r="D11" s="73"/>
      <c r="E11" s="74" t="s">
        <v>84</v>
      </c>
      <c r="F11" s="73" t="s">
        <v>72</v>
      </c>
    </row>
    <row r="12" spans="2:6" ht="13.5">
      <c r="B12" s="58" t="s">
        <v>73</v>
      </c>
      <c r="C12" s="58" t="s">
        <v>74</v>
      </c>
      <c r="D12" s="58" t="s">
        <v>75</v>
      </c>
      <c r="E12" s="74"/>
      <c r="F12" s="73"/>
    </row>
    <row r="13" spans="2:8" ht="13.5">
      <c r="B13" s="52">
        <v>41893</v>
      </c>
      <c r="C13" s="52">
        <v>41893</v>
      </c>
      <c r="D13" s="52">
        <v>41899</v>
      </c>
      <c r="E13" s="53">
        <v>71064</v>
      </c>
      <c r="F13" s="59" t="s">
        <v>127</v>
      </c>
      <c r="H13" s="46"/>
    </row>
    <row r="14" spans="2:8" ht="13.5">
      <c r="B14" s="52">
        <v>41889</v>
      </c>
      <c r="C14" s="52">
        <v>41889</v>
      </c>
      <c r="D14" s="40">
        <v>42138</v>
      </c>
      <c r="E14" s="53">
        <v>7600</v>
      </c>
      <c r="F14" s="59" t="s">
        <v>128</v>
      </c>
      <c r="H14" s="46"/>
    </row>
    <row r="15" spans="2:8" ht="13.5">
      <c r="B15" s="52">
        <v>41890</v>
      </c>
      <c r="C15" s="52">
        <v>41890</v>
      </c>
      <c r="D15" s="40">
        <v>42138</v>
      </c>
      <c r="E15" s="53">
        <v>43169</v>
      </c>
      <c r="F15" s="59" t="s">
        <v>129</v>
      </c>
      <c r="H15" s="46"/>
    </row>
    <row r="16" spans="2:6" ht="13.5">
      <c r="B16" s="70" t="s">
        <v>27</v>
      </c>
      <c r="C16" s="71"/>
      <c r="D16" s="72"/>
      <c r="E16" s="41">
        <f>SUM(E13:E15)</f>
        <v>121833</v>
      </c>
      <c r="F16" s="42"/>
    </row>
    <row r="18" ht="13.5">
      <c r="B18" t="s">
        <v>86</v>
      </c>
    </row>
    <row r="19" spans="2:6" ht="13.5">
      <c r="B19" s="68" t="s">
        <v>83</v>
      </c>
      <c r="C19" s="68"/>
      <c r="D19" s="68"/>
      <c r="E19" s="69" t="s">
        <v>84</v>
      </c>
      <c r="F19" s="68" t="s">
        <v>72</v>
      </c>
    </row>
    <row r="20" spans="2:6" ht="13.5">
      <c r="B20" s="39" t="s">
        <v>73</v>
      </c>
      <c r="C20" s="39" t="s">
        <v>74</v>
      </c>
      <c r="D20" s="39" t="s">
        <v>75</v>
      </c>
      <c r="E20" s="69"/>
      <c r="F20" s="68"/>
    </row>
    <row r="21" spans="2:6" ht="13.5">
      <c r="B21" s="40"/>
      <c r="C21" s="40"/>
      <c r="D21" s="40"/>
      <c r="E21" s="41"/>
      <c r="F21" s="45"/>
    </row>
    <row r="22" spans="2:6" ht="13.5">
      <c r="B22" s="70" t="s">
        <v>27</v>
      </c>
      <c r="C22" s="71"/>
      <c r="D22" s="72"/>
      <c r="E22" s="41">
        <f>SUM(E21:E21)</f>
        <v>0</v>
      </c>
      <c r="F22" s="42"/>
    </row>
    <row r="24" ht="13.5">
      <c r="B24" t="s">
        <v>87</v>
      </c>
    </row>
    <row r="25" spans="2:6" ht="13.5">
      <c r="B25" s="68" t="s">
        <v>83</v>
      </c>
      <c r="C25" s="68"/>
      <c r="D25" s="68"/>
      <c r="E25" s="69" t="s">
        <v>84</v>
      </c>
      <c r="F25" s="68" t="s">
        <v>72</v>
      </c>
    </row>
    <row r="26" spans="2:6" ht="13.5">
      <c r="B26" s="39" t="s">
        <v>73</v>
      </c>
      <c r="C26" s="39" t="s">
        <v>74</v>
      </c>
      <c r="D26" s="39" t="s">
        <v>75</v>
      </c>
      <c r="E26" s="69"/>
      <c r="F26" s="68"/>
    </row>
    <row r="27" spans="2:6" ht="13.5">
      <c r="B27" s="40"/>
      <c r="C27" s="40"/>
      <c r="D27" s="40"/>
      <c r="E27" s="41"/>
      <c r="F27" s="42"/>
    </row>
    <row r="28" spans="2:6" ht="13.5">
      <c r="B28" s="70" t="s">
        <v>27</v>
      </c>
      <c r="C28" s="71"/>
      <c r="D28" s="72"/>
      <c r="E28" s="41">
        <f>SUM(E27:E27)</f>
        <v>0</v>
      </c>
      <c r="F28" s="42"/>
    </row>
    <row r="30" ht="13.5">
      <c r="B30" t="s">
        <v>88</v>
      </c>
    </row>
    <row r="31" spans="2:6" ht="13.5">
      <c r="B31" s="68" t="s">
        <v>83</v>
      </c>
      <c r="C31" s="68"/>
      <c r="D31" s="68"/>
      <c r="E31" s="69" t="s">
        <v>84</v>
      </c>
      <c r="F31" s="68" t="s">
        <v>72</v>
      </c>
    </row>
    <row r="32" spans="2:6" ht="13.5">
      <c r="B32" s="39" t="s">
        <v>73</v>
      </c>
      <c r="C32" s="39" t="s">
        <v>74</v>
      </c>
      <c r="D32" s="39" t="s">
        <v>75</v>
      </c>
      <c r="E32" s="69"/>
      <c r="F32" s="68"/>
    </row>
    <row r="33" spans="2:6" ht="13.5">
      <c r="B33" s="40">
        <v>41730</v>
      </c>
      <c r="C33" s="40">
        <v>41730</v>
      </c>
      <c r="D33" s="40">
        <v>41730</v>
      </c>
      <c r="E33" s="41">
        <v>82492</v>
      </c>
      <c r="F33" s="42"/>
    </row>
    <row r="34" spans="2:6" ht="13.5">
      <c r="B34" s="70" t="s">
        <v>27</v>
      </c>
      <c r="C34" s="71"/>
      <c r="D34" s="72"/>
      <c r="E34" s="41">
        <f>SUM(E33:E33)</f>
        <v>82492</v>
      </c>
      <c r="F34" s="42"/>
    </row>
    <row r="37" spans="2:6" ht="13.5">
      <c r="B37" s="70" t="s">
        <v>89</v>
      </c>
      <c r="C37" s="71"/>
      <c r="D37" s="72"/>
      <c r="E37" s="41">
        <f>E8+E16+E22+E28+E34</f>
        <v>259145</v>
      </c>
      <c r="F37" s="42"/>
    </row>
  </sheetData>
  <sheetProtection/>
  <mergeCells count="21">
    <mergeCell ref="B28:D28"/>
    <mergeCell ref="B31:D31"/>
    <mergeCell ref="E31:E32"/>
    <mergeCell ref="F31:F32"/>
    <mergeCell ref="B34:D34"/>
    <mergeCell ref="B37:D37"/>
    <mergeCell ref="B16:D16"/>
    <mergeCell ref="B19:D19"/>
    <mergeCell ref="E19:E20"/>
    <mergeCell ref="F19:F20"/>
    <mergeCell ref="B22:D22"/>
    <mergeCell ref="B25:D25"/>
    <mergeCell ref="E25:E26"/>
    <mergeCell ref="F25:F26"/>
    <mergeCell ref="B5:D5"/>
    <mergeCell ref="E5:E6"/>
    <mergeCell ref="F5:F6"/>
    <mergeCell ref="B8:D8"/>
    <mergeCell ref="B11:D11"/>
    <mergeCell ref="E11:E12"/>
    <mergeCell ref="F11:F12"/>
  </mergeCells>
  <printOptions/>
  <pageMargins left="0.75" right="0.2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N22" sqref="N22"/>
    </sheetView>
  </sheetViews>
  <sheetFormatPr defaultColWidth="9.00390625" defaultRowHeight="13.5"/>
  <sheetData/>
  <sheetProtection/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tdk</cp:lastModifiedBy>
  <cp:lastPrinted>2015-05-22T08:21:52Z</cp:lastPrinted>
  <dcterms:created xsi:type="dcterms:W3CDTF">2008-06-13T01:04:36Z</dcterms:created>
  <dcterms:modified xsi:type="dcterms:W3CDTF">2015-05-22T08:25:24Z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0008007c040000000000010250300207f7000400038000</vt:lpwstr>
  </property>
</Properties>
</file>